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yasos\Desktop\"/>
    </mc:Choice>
  </mc:AlternateContent>
  <bookViews>
    <workbookView xWindow="0" yWindow="0" windowWidth="23040" windowHeight="9072" firstSheet="2" activeTab="2"/>
  </bookViews>
  <sheets>
    <sheet name="Pokyny pro vyplnění" sheetId="11" state="hidden" r:id="rId1"/>
    <sheet name="VzorPolozky" sheetId="10" state="hidden" r:id="rId2"/>
    <sheet name="Rozpočet Pol" sheetId="12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36" i="12" l="1"/>
  <c r="G34" i="12"/>
  <c r="G20" i="12"/>
  <c r="G18" i="12"/>
  <c r="G19" i="12" l="1"/>
  <c r="G38" i="12"/>
  <c r="G32" i="12" l="1"/>
  <c r="G31" i="12" s="1"/>
  <c r="G21" i="12" l="1"/>
  <c r="G22" i="12"/>
  <c r="G23" i="12"/>
  <c r="G24" i="12"/>
  <c r="G25" i="12"/>
  <c r="G26" i="12"/>
  <c r="G27" i="12"/>
  <c r="G28" i="12"/>
  <c r="G29" i="12"/>
  <c r="G30" i="12"/>
  <c r="G17" i="12"/>
  <c r="G37" i="12"/>
  <c r="G35" i="12"/>
  <c r="G33" i="12" l="1"/>
  <c r="G16" i="12"/>
  <c r="G15" i="12" l="1"/>
  <c r="G14" i="12" s="1"/>
  <c r="G11" i="12"/>
  <c r="G12" i="12"/>
  <c r="G13" i="12"/>
  <c r="G10" i="12"/>
  <c r="G9" i="12" l="1"/>
  <c r="G39" i="12" s="1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O14" i="12"/>
  <c r="Q14" i="12"/>
  <c r="U14" i="12"/>
  <c r="I15" i="12"/>
  <c r="K15" i="12"/>
  <c r="M15" i="12"/>
  <c r="O15" i="12"/>
  <c r="Q15" i="12"/>
  <c r="U15" i="12"/>
  <c r="M14" i="12" l="1"/>
  <c r="I9" i="12"/>
  <c r="U9" i="12"/>
  <c r="O9" i="12"/>
  <c r="Q9" i="12"/>
  <c r="M9" i="12"/>
  <c r="K9" i="12"/>
</calcChain>
</file>

<file path=xl/sharedStrings.xml><?xml version="1.0" encoding="utf-8"?>
<sst xmlns="http://schemas.openxmlformats.org/spreadsheetml/2006/main" count="133" uniqueCount="102">
  <si>
    <t xml:space="preserve">Položkový rozpočet </t>
  </si>
  <si>
    <t>O:</t>
  </si>
  <si>
    <t>R:</t>
  </si>
  <si>
    <t>Dodávka</t>
  </si>
  <si>
    <t>Montáž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</si>
  <si>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</si>
  <si>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</si>
  <si>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Z:</t>
  </si>
  <si>
    <t>1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</si>
  <si>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</si>
  <si>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</si>
  <si>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</si>
  <si>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</si>
  <si>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</si>
  <si>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</si>
  <si>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</si>
  <si>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</si>
  <si>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</si>
  <si>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</si>
  <si>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</si>
  <si>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</si>
  <si>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</si>
  <si>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</si>
  <si>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</si>
  <si>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</si>
  <si>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</si>
  <si>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</si>
  <si>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</si>
  <si>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</si>
  <si>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</si>
  <si>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</si>
  <si>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</si>
  <si>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</si>
  <si>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</si>
  <si>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</si>
  <si>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m2</t>
  </si>
  <si>
    <t>POL1_0</t>
  </si>
  <si>
    <t>ks</t>
  </si>
  <si>
    <t>END</t>
  </si>
  <si>
    <t>PO1-01</t>
  </si>
  <si>
    <t>PO1-04</t>
  </si>
  <si>
    <t>PO1-05</t>
  </si>
  <si>
    <t>PO1-06</t>
  </si>
  <si>
    <t>VRN</t>
  </si>
  <si>
    <t>kpl</t>
  </si>
  <si>
    <t>Celkem Kč.</t>
  </si>
  <si>
    <t>Bourací práce</t>
  </si>
  <si>
    <t>Demontáž stávajícího sportovního vybavení</t>
  </si>
  <si>
    <t>mb</t>
  </si>
  <si>
    <t>Podlahové konstrukce</t>
  </si>
  <si>
    <t>Ostatní práce, ochrany, sportovní vybavení</t>
  </si>
  <si>
    <t>D+M Basketbalové koše sklopné</t>
  </si>
  <si>
    <t xml:space="preserve">D+M Ochrana topení </t>
  </si>
  <si>
    <t>Demontáž cvičební kruhy + Montáž</t>
  </si>
  <si>
    <t>Renovace žebřin, včetně demontáže a montáže</t>
  </si>
  <si>
    <t>Zařízení staveniště</t>
  </si>
  <si>
    <t>Revize a kontrola sportovního vybavení</t>
  </si>
  <si>
    <t>Stavební dozor investora</t>
  </si>
  <si>
    <t>hod</t>
  </si>
  <si>
    <t>Studie</t>
  </si>
  <si>
    <t>Odvětrání tělocvičen</t>
  </si>
  <si>
    <t>Větrací systém komplet práce (včetně vybourání otvoru, usazení, zednických prací, přívodních kabelů, zapojení, lišty, revize)</t>
  </si>
  <si>
    <t>D+M ukotvení gymnastických míčů + demontáž poliček</t>
  </si>
  <si>
    <t>Demontáž šplhacích tyčí + likvidace</t>
  </si>
  <si>
    <t>D+M Kůly na volejbal včetně ochrany</t>
  </si>
  <si>
    <t>Demontáž  hrazdy, D+M nové výsuvné jednohrazdí</t>
  </si>
  <si>
    <t>D+M Mobilní sítě (2x volejbal + 2 badminton)</t>
  </si>
  <si>
    <t>Demontáž dveří + likvidace</t>
  </si>
  <si>
    <t>Demontáž stávajících ochran oken a topení + likvidace</t>
  </si>
  <si>
    <t>Vymalování ploch tělocvičen komplet práce včetně materiálu, vyspravění děr, lešení, úklidu (cca 800m2)</t>
  </si>
  <si>
    <t>Projektová dokumentace ve stupni DPS s výkazem výměr</t>
  </si>
  <si>
    <t>PO4-07</t>
  </si>
  <si>
    <t>PO5-08</t>
  </si>
  <si>
    <t>PO5-09</t>
  </si>
  <si>
    <t>PO5-10</t>
  </si>
  <si>
    <t>PO5-11</t>
  </si>
  <si>
    <t>PO5-12</t>
  </si>
  <si>
    <t>PO5-13</t>
  </si>
  <si>
    <t>PO5-14</t>
  </si>
  <si>
    <t>PO5-15</t>
  </si>
  <si>
    <t>PO5-16</t>
  </si>
  <si>
    <t>PO5-17</t>
  </si>
  <si>
    <t>PO5-18</t>
  </si>
  <si>
    <t>PO5-19</t>
  </si>
  <si>
    <t>PO5-20</t>
  </si>
  <si>
    <t>PO5-21</t>
  </si>
  <si>
    <t>PO6-22</t>
  </si>
  <si>
    <t>PO8-23</t>
  </si>
  <si>
    <t>PO8-24</t>
  </si>
  <si>
    <t>PO8-25</t>
  </si>
  <si>
    <t>PO8-26</t>
  </si>
  <si>
    <t>PO8-27</t>
  </si>
  <si>
    <t>Odstranění vrstev + likvidace stávající podlahy (komplet)</t>
  </si>
  <si>
    <t>Provedení kompletní podlahy s PU 8+2 sportovní finální vrstvou</t>
  </si>
  <si>
    <t>Úprava obložení stěn seříznutí spodní hrany po celém obvodu</t>
  </si>
  <si>
    <t>D+M Ochrana oken PP síť 45x45x4</t>
  </si>
  <si>
    <t>Renovace obložení tělocvičny (komplet práce - broušení, nátěry, včetně nových vstupních dřevěných dveří D+M (3x)</t>
  </si>
  <si>
    <t>D+M Ochrana reprobeden, ocel. Konstrukce</t>
  </si>
  <si>
    <t>Celková cena za provedené práce bez DPH (Kč)</t>
  </si>
  <si>
    <t>Příloha č.6</t>
  </si>
  <si>
    <t>Položkový rozpočet - Výkaz výměr</t>
  </si>
  <si>
    <t>Revitalizace velké, malé tělocvičny a nářaďovny - Gymnázium a grafická střední odborná škola Přelouč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</si>
</sst>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1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u/>
      <sz val="12"/>
      <name val="Arial CE"/>
      <family val="2"/>
      <charset val="238"/>
    </font>
    <font>
      <sz val="8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97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5" fillId="0" borderId="0" xfId="0" applyFont="1"/>
    <xf numFmtId="49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0" xfId="0" applyNumberFormat="1"/>
    <xf numFmtId="49" fontId="0" fillId="0" borderId="12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0" fillId="3" borderId="16" xfId="0" applyFill="1" applyBorder="1"/>
    <xf numFmtId="49" fontId="0" fillId="3" borderId="14" xfId="0" applyNumberFormat="1" applyFill="1" applyBorder="1"/>
    <xf numFmtId="0" fontId="0" fillId="3" borderId="14" xfId="0" applyFill="1" applyBorder="1"/>
    <xf numFmtId="0" fontId="0" fillId="3" borderId="13" xfId="0" applyFill="1" applyBorder="1"/>
    <xf numFmtId="0" fontId="6" fillId="0" borderId="0" xfId="0" applyFont="1"/>
    <xf numFmtId="0" fontId="0" fillId="3" borderId="18" xfId="0" applyFill="1" applyBorder="1" applyAlignment="1">
      <alignment vertical="top"/>
    </xf>
    <xf numFmtId="0" fontId="0" fillId="3" borderId="19" xfId="0" applyFill="1" applyBorder="1" applyAlignment="1">
      <alignment wrapText="1"/>
    </xf>
    <xf numFmtId="0" fontId="6" fillId="0" borderId="7" xfId="0" applyFont="1" applyBorder="1" applyAlignment="1">
      <alignment vertical="top" shrinkToFit="1"/>
    </xf>
    <xf numFmtId="0" fontId="6" fillId="0" borderId="6" xfId="0" applyFont="1" applyBorder="1" applyAlignment="1">
      <alignment vertical="top" shrinkToFit="1"/>
    </xf>
    <xf numFmtId="4" fontId="6" fillId="0" borderId="7" xfId="0" applyNumberFormat="1" applyFont="1" applyBorder="1" applyAlignment="1">
      <alignment vertical="top" shrinkToFit="1"/>
    </xf>
    <xf numFmtId="0" fontId="0" fillId="3" borderId="21" xfId="0" applyFill="1" applyBorder="1" applyAlignment="1">
      <alignment wrapText="1"/>
    </xf>
    <xf numFmtId="0" fontId="0" fillId="3" borderId="22" xfId="0" applyFill="1" applyBorder="1" applyAlignment="1">
      <alignment vertical="top"/>
    </xf>
    <xf numFmtId="49" fontId="0" fillId="3" borderId="22" xfId="0" applyNumberFormat="1" applyFill="1" applyBorder="1" applyAlignment="1">
      <alignment vertical="top"/>
    </xf>
    <xf numFmtId="49" fontId="0" fillId="3" borderId="18" xfId="0" applyNumberFormat="1" applyFill="1" applyBorder="1" applyAlignment="1">
      <alignment vertical="top"/>
    </xf>
    <xf numFmtId="0" fontId="0" fillId="3" borderId="23" xfId="0" applyFill="1" applyBorder="1" applyAlignment="1">
      <alignment vertical="top"/>
    </xf>
    <xf numFmtId="164" fontId="0" fillId="3" borderId="18" xfId="0" applyNumberFormat="1" applyFill="1" applyBorder="1" applyAlignment="1">
      <alignment vertical="top"/>
    </xf>
    <xf numFmtId="4" fontId="0" fillId="3" borderId="18" xfId="0" applyNumberFormat="1" applyFill="1" applyBorder="1" applyAlignment="1">
      <alignment vertical="top"/>
    </xf>
    <xf numFmtId="4" fontId="6" fillId="0" borderId="11" xfId="0" applyNumberFormat="1" applyFont="1" applyBorder="1" applyAlignment="1">
      <alignment vertical="top" shrinkToFit="1"/>
    </xf>
    <xf numFmtId="0" fontId="6" fillId="0" borderId="11" xfId="0" applyFont="1" applyBorder="1" applyAlignment="1">
      <alignment vertical="top" shrinkToFit="1"/>
    </xf>
    <xf numFmtId="0" fontId="6" fillId="0" borderId="2" xfId="0" applyFont="1" applyBorder="1" applyAlignment="1">
      <alignment vertical="top" shrinkToFit="1"/>
    </xf>
    <xf numFmtId="0" fontId="0" fillId="0" borderId="1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8" fillId="0" borderId="18" xfId="0" applyFont="1" applyBorder="1" applyAlignment="1">
      <alignment horizontal="left" vertical="center" wrapText="1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 shrinkToFit="1"/>
    </xf>
    <xf numFmtId="164" fontId="0" fillId="3" borderId="18" xfId="0" applyNumberFormat="1" applyFill="1" applyBorder="1" applyAlignment="1">
      <alignment vertical="center" shrinkToFit="1"/>
    </xf>
    <xf numFmtId="4" fontId="0" fillId="3" borderId="18" xfId="0" applyNumberFormat="1" applyFill="1" applyBorder="1" applyAlignment="1">
      <alignment vertical="center" shrinkToFit="1"/>
    </xf>
    <xf numFmtId="0" fontId="0" fillId="3" borderId="18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23" xfId="0" applyFont="1" applyBorder="1" applyAlignment="1">
      <alignment vertical="center" shrinkToFit="1"/>
    </xf>
    <xf numFmtId="164" fontId="8" fillId="0" borderId="11" xfId="0" applyNumberFormat="1" applyFont="1" applyBorder="1" applyAlignment="1">
      <alignment vertical="center" shrinkToFit="1"/>
    </xf>
    <xf numFmtId="4" fontId="6" fillId="0" borderId="21" xfId="0" applyNumberFormat="1" applyFont="1" applyBorder="1" applyAlignment="1">
      <alignment vertical="center" shrinkToFit="1"/>
    </xf>
    <xf numFmtId="4" fontId="6" fillId="0" borderId="18" xfId="0" applyNumberFormat="1" applyFont="1" applyBorder="1" applyAlignment="1">
      <alignment vertical="center" shrinkToFit="1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 wrapText="1"/>
    </xf>
    <xf numFmtId="0" fontId="0" fillId="3" borderId="10" xfId="0" applyFill="1" applyBorder="1" applyAlignment="1">
      <alignment vertical="center" shrinkToFit="1"/>
    </xf>
    <xf numFmtId="164" fontId="0" fillId="3" borderId="11" xfId="0" applyNumberFormat="1" applyFill="1" applyBorder="1" applyAlignment="1">
      <alignment vertical="center" shrinkToFit="1"/>
    </xf>
    <xf numFmtId="4" fontId="0" fillId="3" borderId="11" xfId="0" applyNumberFormat="1" applyFill="1" applyBorder="1" applyAlignment="1">
      <alignment vertical="center" shrinkToFit="1"/>
    </xf>
    <xf numFmtId="0" fontId="8" fillId="0" borderId="18" xfId="0" applyFont="1" applyBorder="1" applyAlignment="1">
      <alignment vertical="center"/>
    </xf>
    <xf numFmtId="0" fontId="8" fillId="0" borderId="10" xfId="0" applyFont="1" applyBorder="1" applyAlignment="1">
      <alignment vertical="center" shrinkToFit="1"/>
    </xf>
    <xf numFmtId="0" fontId="0" fillId="3" borderId="8" xfId="0" applyFill="1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8" fillId="0" borderId="18" xfId="0" applyFont="1" applyBorder="1" applyAlignment="1">
      <alignment vertical="center" shrinkToFit="1"/>
    </xf>
    <xf numFmtId="164" fontId="8" fillId="0" borderId="18" xfId="0" applyNumberFormat="1" applyFont="1" applyBorder="1" applyAlignment="1">
      <alignment vertical="center" shrinkToFit="1"/>
    </xf>
    <xf numFmtId="0" fontId="8" fillId="0" borderId="7" xfId="2" applyFont="1" applyBorder="1" applyAlignment="1">
      <alignment wrapText="1"/>
    </xf>
    <xf numFmtId="0" fontId="8" fillId="0" borderId="1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164" fontId="6" fillId="0" borderId="18" xfId="0" applyNumberFormat="1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6" fillId="0" borderId="1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21" xfId="0" applyFont="1" applyBorder="1" applyAlignment="1">
      <alignment horizontal="left" vertical="center" wrapText="1"/>
    </xf>
    <xf numFmtId="0" fontId="8" fillId="0" borderId="25" xfId="0" applyFont="1" applyBorder="1" applyAlignment="1">
      <alignment vertical="center" shrinkToFit="1"/>
    </xf>
    <xf numFmtId="164" fontId="8" fillId="0" borderId="7" xfId="0" applyNumberFormat="1" applyFont="1" applyBorder="1" applyAlignment="1">
      <alignment vertical="center" shrinkToFit="1"/>
    </xf>
    <xf numFmtId="0" fontId="3" fillId="4" borderId="26" xfId="0" applyFont="1" applyFill="1" applyBorder="1" applyAlignment="1">
      <alignment vertical="center"/>
    </xf>
    <xf numFmtId="49" fontId="0" fillId="4" borderId="27" xfId="0" applyNumberFormat="1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4" fontId="9" fillId="4" borderId="24" xfId="0" applyNumberFormat="1" applyFont="1" applyFill="1" applyBorder="1" applyAlignment="1">
      <alignment vertical="center"/>
    </xf>
    <xf numFmtId="0" fontId="0" fillId="3" borderId="9" xfId="0" applyFill="1" applyBorder="1" applyAlignment="1" applyProtection="1">
      <alignment vertical="center"/>
      <protection locked="0"/>
    </xf>
    <xf numFmtId="4" fontId="0" fillId="3" borderId="18" xfId="0" applyNumberFormat="1" applyFill="1" applyBorder="1" applyAlignment="1" applyProtection="1">
      <alignment vertical="top"/>
      <protection locked="0"/>
    </xf>
    <xf numFmtId="4" fontId="6" fillId="0" borderId="18" xfId="0" applyNumberFormat="1" applyFont="1" applyBorder="1" applyAlignment="1" applyProtection="1">
      <alignment vertical="center" shrinkToFit="1"/>
      <protection locked="0"/>
    </xf>
    <xf numFmtId="4" fontId="0" fillId="3" borderId="18" xfId="0" applyNumberFormat="1" applyFill="1" applyBorder="1" applyAlignment="1" applyProtection="1">
      <alignment vertical="center" shrinkToFit="1"/>
      <protection locked="0"/>
    </xf>
    <xf numFmtId="4" fontId="8" fillId="0" borderId="18" xfId="0" applyNumberFormat="1" applyFont="1" applyBorder="1" applyAlignment="1" applyProtection="1">
      <alignment vertical="center" shrinkToFit="1"/>
      <protection locked="0"/>
    </xf>
    <xf numFmtId="4" fontId="0" fillId="3" borderId="11" xfId="0" applyNumberFormat="1" applyFill="1" applyBorder="1" applyAlignment="1" applyProtection="1">
      <alignment vertical="center" shrinkToFit="1"/>
      <protection locked="0"/>
    </xf>
    <xf numFmtId="4" fontId="8" fillId="0" borderId="21" xfId="0" applyNumberFormat="1" applyFont="1" applyBorder="1" applyAlignment="1" applyProtection="1">
      <alignment vertical="center" shrinkToFit="1"/>
      <protection locked="0"/>
    </xf>
    <xf numFmtId="0" fontId="2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49" fontId="0" fillId="0" borderId="3" xfId="0" applyNumberFormat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6" t="s">
        <v>5</v>
      </c>
    </row>
    <row r="2" spans="1:7" ht="57.75" customHeight="1" x14ac:dyDescent="0.25">
      <c r="A2" s="82" t="s">
        <v>6</v>
      </c>
      <c r="B2" s="82"/>
      <c r="C2" s="82"/>
      <c r="D2" s="82"/>
      <c r="E2" s="82"/>
      <c r="F2" s="82"/>
      <c r="G2" s="8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1" customWidth="1"/>
    <col min="2" max="2" width="14.44140625" style="1" customWidth="1"/>
    <col min="3" max="3" width="38.33203125" style="5" customWidth="1"/>
    <col min="4" max="4" width="4.5546875" style="1" customWidth="1"/>
    <col min="5" max="5" width="10.5546875" style="1" customWidth="1"/>
    <col min="6" max="6" width="9.88671875" style="1" customWidth="1"/>
    <col min="7" max="7" width="12.6640625" style="1" customWidth="1"/>
    <col min="8" max="16384" width="9.109375" style="1"/>
  </cols>
  <sheetData>
    <row r="1" spans="1:7" ht="15.6" x14ac:dyDescent="0.25">
      <c r="A1" s="83" t="s">
        <v>0</v>
      </c>
      <c r="B1" s="83"/>
      <c r="C1" s="84"/>
      <c r="D1" s="83"/>
      <c r="E1" s="83"/>
      <c r="F1" s="83"/>
      <c r="G1" s="83"/>
    </row>
    <row r="2" spans="1:7" ht="24.9" customHeight="1" x14ac:dyDescent="0.25">
      <c r="A2" s="8" t="s">
        <v>7</v>
      </c>
      <c r="B2" s="7"/>
      <c r="C2" s="85"/>
      <c r="D2" s="85"/>
      <c r="E2" s="85"/>
      <c r="F2" s="85"/>
      <c r="G2" s="86"/>
    </row>
    <row r="3" spans="1:7" ht="24.9" hidden="1" customHeight="1" x14ac:dyDescent="0.25">
      <c r="A3" s="8" t="s">
        <v>1</v>
      </c>
      <c r="B3" s="7"/>
      <c r="C3" s="85"/>
      <c r="D3" s="85"/>
      <c r="E3" s="85"/>
      <c r="F3" s="85"/>
      <c r="G3" s="86"/>
    </row>
    <row r="4" spans="1:7" ht="24.9" hidden="1" customHeight="1" x14ac:dyDescent="0.25">
      <c r="A4" s="8" t="s">
        <v>2</v>
      </c>
      <c r="B4" s="7"/>
      <c r="C4" s="85"/>
      <c r="D4" s="85"/>
      <c r="E4" s="85"/>
      <c r="F4" s="85"/>
      <c r="G4" s="86"/>
    </row>
    <row r="5" spans="1:7" hidden="1" x14ac:dyDescent="0.25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39"/>
  <sheetViews>
    <sheetView tabSelected="1" workbookViewId="0">
      <selection activeCell="Z4" sqref="Z4"/>
    </sheetView>
  </sheetViews>
  <sheetFormatPr defaultRowHeight="13.2" outlineLevelRow="1" x14ac:dyDescent="0.25"/>
  <cols>
    <col min="1" max="1" width="4.33203125" customWidth="1"/>
    <col min="2" max="2" width="14.44140625" style="9" customWidth="1"/>
    <col min="3" max="3" width="38.33203125" style="9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21" width="0" hidden="1" customWidth="1"/>
    <col min="29" max="39" width="0" hidden="1" customWidth="1"/>
  </cols>
  <sheetData>
    <row r="1" spans="1:60" x14ac:dyDescent="0.25">
      <c r="G1" t="s">
        <v>99</v>
      </c>
    </row>
    <row r="3" spans="1:60" ht="15.75" customHeight="1" x14ac:dyDescent="0.3">
      <c r="A3" s="87" t="s">
        <v>100</v>
      </c>
      <c r="B3" s="88"/>
      <c r="C3" s="88"/>
      <c r="D3" s="88"/>
      <c r="E3" s="88"/>
      <c r="F3" s="88"/>
      <c r="G3" s="88"/>
      <c r="AE3" t="s">
        <v>9</v>
      </c>
    </row>
    <row r="4" spans="1:60" ht="24.9" customHeight="1" x14ac:dyDescent="0.25">
      <c r="A4" s="95" t="s">
        <v>101</v>
      </c>
      <c r="B4" s="96"/>
      <c r="C4" s="96"/>
      <c r="D4" s="96"/>
      <c r="E4" s="96"/>
      <c r="F4" s="96"/>
      <c r="G4" s="96"/>
      <c r="AE4" t="s">
        <v>10</v>
      </c>
    </row>
    <row r="5" spans="1:60" ht="24.9" hidden="1" customHeight="1" x14ac:dyDescent="0.25">
      <c r="A5" s="32" t="s">
        <v>1</v>
      </c>
      <c r="B5" s="33"/>
      <c r="C5" s="89"/>
      <c r="D5" s="90"/>
      <c r="E5" s="90"/>
      <c r="F5" s="90"/>
      <c r="G5" s="91"/>
      <c r="AE5" t="s">
        <v>11</v>
      </c>
    </row>
    <row r="6" spans="1:60" ht="24.9" hidden="1" customHeight="1" x14ac:dyDescent="0.25">
      <c r="A6" s="11" t="s">
        <v>2</v>
      </c>
      <c r="B6" s="10"/>
      <c r="C6" s="92"/>
      <c r="D6" s="93"/>
      <c r="E6" s="93"/>
      <c r="F6" s="93"/>
      <c r="G6" s="94"/>
      <c r="AE6" t="s">
        <v>12</v>
      </c>
    </row>
    <row r="7" spans="1:60" hidden="1" x14ac:dyDescent="0.25">
      <c r="A7" s="12" t="s">
        <v>13</v>
      </c>
      <c r="B7" s="13"/>
      <c r="C7" s="13"/>
      <c r="D7" s="14"/>
      <c r="E7" s="14"/>
      <c r="F7" s="14"/>
      <c r="G7" s="15"/>
      <c r="AE7" t="s">
        <v>14</v>
      </c>
    </row>
    <row r="8" spans="1:60" ht="39.6" x14ac:dyDescent="0.25">
      <c r="A8" s="56" t="s">
        <v>15</v>
      </c>
      <c r="B8" s="57" t="s">
        <v>16</v>
      </c>
      <c r="C8" s="57" t="s">
        <v>17</v>
      </c>
      <c r="D8" s="56" t="s">
        <v>18</v>
      </c>
      <c r="E8" s="56" t="s">
        <v>19</v>
      </c>
      <c r="F8" s="75" t="s">
        <v>20</v>
      </c>
      <c r="G8" s="58" t="s">
        <v>45</v>
      </c>
      <c r="H8" s="22" t="s">
        <v>3</v>
      </c>
      <c r="I8" s="22" t="s">
        <v>21</v>
      </c>
      <c r="J8" s="22" t="s">
        <v>4</v>
      </c>
      <c r="K8" s="22" t="s">
        <v>22</v>
      </c>
      <c r="L8" s="22" t="s">
        <v>23</v>
      </c>
      <c r="M8" s="22" t="s">
        <v>24</v>
      </c>
      <c r="N8" s="22" t="s">
        <v>25</v>
      </c>
      <c r="O8" s="22" t="s">
        <v>26</v>
      </c>
      <c r="P8" s="22" t="s">
        <v>27</v>
      </c>
      <c r="Q8" s="22" t="s">
        <v>28</v>
      </c>
      <c r="R8" s="22" t="s">
        <v>29</v>
      </c>
      <c r="S8" s="22" t="s">
        <v>30</v>
      </c>
      <c r="T8" s="22" t="s">
        <v>31</v>
      </c>
      <c r="U8" s="18" t="s">
        <v>32</v>
      </c>
    </row>
    <row r="9" spans="1:60" x14ac:dyDescent="0.25">
      <c r="A9" s="23" t="s">
        <v>33</v>
      </c>
      <c r="B9" s="24" t="s">
        <v>8</v>
      </c>
      <c r="C9" s="25" t="s">
        <v>46</v>
      </c>
      <c r="D9" s="26"/>
      <c r="E9" s="27"/>
      <c r="F9" s="76"/>
      <c r="G9" s="28">
        <f>SUMIF(AE10:AE13,"&lt;&gt;NOR",G10:G13)</f>
        <v>0</v>
      </c>
      <c r="H9" s="28"/>
      <c r="I9" s="28">
        <f>SUM(I10:I13)</f>
        <v>0</v>
      </c>
      <c r="J9" s="28"/>
      <c r="K9" s="28">
        <f>SUM(K10:K13)</f>
        <v>12943</v>
      </c>
      <c r="L9" s="28"/>
      <c r="M9" s="28">
        <f>SUM(M10:M13)</f>
        <v>0</v>
      </c>
      <c r="N9" s="17"/>
      <c r="O9" s="17">
        <f>SUM(O10:O13)</f>
        <v>0</v>
      </c>
      <c r="P9" s="17"/>
      <c r="Q9" s="17">
        <f>SUM(Q10:Q13)</f>
        <v>50.05</v>
      </c>
      <c r="R9" s="17"/>
      <c r="S9" s="17"/>
      <c r="T9" s="23"/>
      <c r="U9" s="17">
        <f>SUM(U10:U13)</f>
        <v>20.11</v>
      </c>
      <c r="AE9" t="s">
        <v>34</v>
      </c>
    </row>
    <row r="10" spans="1:60" outlineLevel="1" x14ac:dyDescent="0.25">
      <c r="A10" s="66">
        <v>1</v>
      </c>
      <c r="B10" s="54" t="s">
        <v>39</v>
      </c>
      <c r="C10" s="63" t="s">
        <v>92</v>
      </c>
      <c r="D10" s="65" t="s">
        <v>35</v>
      </c>
      <c r="E10" s="64">
        <v>455</v>
      </c>
      <c r="F10" s="77"/>
      <c r="G10" s="47">
        <f>E10*F10</f>
        <v>0</v>
      </c>
      <c r="H10" s="21">
        <v>0</v>
      </c>
      <c r="I10" s="21">
        <f t="shared" ref="I10:I13" si="0">ROUND(E10*H10,2)</f>
        <v>0</v>
      </c>
      <c r="J10" s="21">
        <v>27</v>
      </c>
      <c r="K10" s="21">
        <f t="shared" ref="K10:K13" si="1">ROUND(E10*J10,2)</f>
        <v>12285</v>
      </c>
      <c r="L10" s="21">
        <v>21</v>
      </c>
      <c r="M10" s="21">
        <f t="shared" ref="M10:M13" si="2">G10*(1+L10/100)</f>
        <v>0</v>
      </c>
      <c r="N10" s="19">
        <v>0</v>
      </c>
      <c r="O10" s="19">
        <f t="shared" ref="O10:O13" si="3">ROUND(E10*N10,5)</f>
        <v>0</v>
      </c>
      <c r="P10" s="19">
        <v>0.11</v>
      </c>
      <c r="Q10" s="19">
        <f t="shared" ref="Q10:Q13" si="4">ROUND(E10*P10,5)</f>
        <v>50.05</v>
      </c>
      <c r="R10" s="19"/>
      <c r="S10" s="19"/>
      <c r="T10" s="20">
        <v>4.2999999999999997E-2</v>
      </c>
      <c r="U10" s="19">
        <f t="shared" ref="U10:U13" si="5">ROUND(E10*T10,2)</f>
        <v>19.57</v>
      </c>
      <c r="V10" s="16"/>
      <c r="W10" s="16"/>
      <c r="X10" s="16"/>
      <c r="Y10" s="16"/>
      <c r="Z10" s="16"/>
      <c r="AA10" s="16"/>
      <c r="AB10" s="16"/>
      <c r="AC10" s="16"/>
      <c r="AD10" s="16"/>
      <c r="AE10" s="16" t="s">
        <v>36</v>
      </c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0" outlineLevel="1" x14ac:dyDescent="0.25">
      <c r="A11" s="66">
        <v>4</v>
      </c>
      <c r="B11" s="54" t="s">
        <v>40</v>
      </c>
      <c r="C11" s="35" t="s">
        <v>47</v>
      </c>
      <c r="D11" s="65" t="s">
        <v>37</v>
      </c>
      <c r="E11" s="64">
        <v>1</v>
      </c>
      <c r="F11" s="77"/>
      <c r="G11" s="47">
        <f t="shared" ref="G11:G13" si="6">E11*F11</f>
        <v>0</v>
      </c>
      <c r="H11" s="21">
        <v>0</v>
      </c>
      <c r="I11" s="21">
        <f t="shared" si="0"/>
        <v>0</v>
      </c>
      <c r="J11" s="21">
        <v>329</v>
      </c>
      <c r="K11" s="21">
        <f t="shared" si="1"/>
        <v>329</v>
      </c>
      <c r="L11" s="21">
        <v>21</v>
      </c>
      <c r="M11" s="21">
        <f t="shared" si="2"/>
        <v>0</v>
      </c>
      <c r="N11" s="19">
        <v>0</v>
      </c>
      <c r="O11" s="19">
        <f t="shared" si="3"/>
        <v>0</v>
      </c>
      <c r="P11" s="19">
        <v>0</v>
      </c>
      <c r="Q11" s="19">
        <f t="shared" si="4"/>
        <v>0</v>
      </c>
      <c r="R11" s="19"/>
      <c r="S11" s="19"/>
      <c r="T11" s="20">
        <v>0.26666000000000001</v>
      </c>
      <c r="U11" s="19">
        <f t="shared" si="5"/>
        <v>0.27</v>
      </c>
      <c r="V11" s="16"/>
      <c r="W11" s="16"/>
      <c r="X11" s="16"/>
      <c r="Y11" s="16"/>
      <c r="Z11" s="16"/>
      <c r="AA11" s="16"/>
      <c r="AB11" s="16"/>
      <c r="AC11" s="16"/>
      <c r="AD11" s="16"/>
      <c r="AE11" s="16" t="s">
        <v>36</v>
      </c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60" outlineLevel="1" x14ac:dyDescent="0.25">
      <c r="A12" s="66">
        <v>5</v>
      </c>
      <c r="B12" s="54" t="s">
        <v>41</v>
      </c>
      <c r="C12" s="35" t="s">
        <v>68</v>
      </c>
      <c r="D12" s="65" t="s">
        <v>37</v>
      </c>
      <c r="E12" s="64">
        <v>1</v>
      </c>
      <c r="F12" s="77"/>
      <c r="G12" s="47">
        <f t="shared" si="6"/>
        <v>0</v>
      </c>
      <c r="H12" s="21">
        <v>0</v>
      </c>
      <c r="I12" s="21">
        <f t="shared" si="0"/>
        <v>0</v>
      </c>
      <c r="J12" s="21">
        <v>329</v>
      </c>
      <c r="K12" s="21">
        <f t="shared" si="1"/>
        <v>329</v>
      </c>
      <c r="L12" s="21">
        <v>21</v>
      </c>
      <c r="M12" s="21">
        <f t="shared" si="2"/>
        <v>0</v>
      </c>
      <c r="N12" s="19">
        <v>0</v>
      </c>
      <c r="O12" s="19">
        <f t="shared" si="3"/>
        <v>0</v>
      </c>
      <c r="P12" s="19">
        <v>0</v>
      </c>
      <c r="Q12" s="19">
        <f t="shared" si="4"/>
        <v>0</v>
      </c>
      <c r="R12" s="19"/>
      <c r="S12" s="19"/>
      <c r="T12" s="20">
        <v>0.26666000000000001</v>
      </c>
      <c r="U12" s="19">
        <f t="shared" si="5"/>
        <v>0.27</v>
      </c>
      <c r="V12" s="16"/>
      <c r="W12" s="16"/>
      <c r="X12" s="16"/>
      <c r="Y12" s="16"/>
      <c r="Z12" s="34"/>
      <c r="AA12" s="16"/>
      <c r="AB12" s="16"/>
      <c r="AC12" s="16"/>
      <c r="AD12" s="16"/>
      <c r="AE12" s="16" t="s">
        <v>36</v>
      </c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60" outlineLevel="1" x14ac:dyDescent="0.25">
      <c r="A13" s="66">
        <v>6</v>
      </c>
      <c r="B13" s="54" t="s">
        <v>42</v>
      </c>
      <c r="C13" s="35" t="s">
        <v>67</v>
      </c>
      <c r="D13" s="65" t="s">
        <v>37</v>
      </c>
      <c r="E13" s="64">
        <v>1</v>
      </c>
      <c r="F13" s="77"/>
      <c r="G13" s="47">
        <f t="shared" si="6"/>
        <v>0</v>
      </c>
      <c r="H13" s="21">
        <v>0</v>
      </c>
      <c r="I13" s="21">
        <f t="shared" si="0"/>
        <v>0</v>
      </c>
      <c r="J13" s="21">
        <v>0</v>
      </c>
      <c r="K13" s="21">
        <f t="shared" si="1"/>
        <v>0</v>
      </c>
      <c r="L13" s="21">
        <v>21</v>
      </c>
      <c r="M13" s="21">
        <f t="shared" si="2"/>
        <v>0</v>
      </c>
      <c r="N13" s="19">
        <v>0</v>
      </c>
      <c r="O13" s="19">
        <f t="shared" si="3"/>
        <v>0</v>
      </c>
      <c r="P13" s="19">
        <v>0</v>
      </c>
      <c r="Q13" s="19">
        <f t="shared" si="4"/>
        <v>0</v>
      </c>
      <c r="R13" s="19"/>
      <c r="S13" s="19"/>
      <c r="T13" s="20">
        <v>0</v>
      </c>
      <c r="U13" s="19">
        <f t="shared" si="5"/>
        <v>0</v>
      </c>
      <c r="V13" s="16"/>
      <c r="W13" s="16"/>
      <c r="X13" s="16"/>
      <c r="Y13" s="16"/>
      <c r="Z13" s="16"/>
      <c r="AA13" s="16"/>
      <c r="AB13" s="16"/>
      <c r="AC13" s="16"/>
      <c r="AD13" s="16"/>
      <c r="AE13" s="16" t="s">
        <v>36</v>
      </c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outlineLevel="1" x14ac:dyDescent="0.25">
      <c r="A14" s="36" t="s">
        <v>33</v>
      </c>
      <c r="B14" s="41">
        <v>4</v>
      </c>
      <c r="C14" s="40" t="s">
        <v>49</v>
      </c>
      <c r="D14" s="37"/>
      <c r="E14" s="38"/>
      <c r="F14" s="78"/>
      <c r="G14" s="39">
        <f>G15</f>
        <v>0</v>
      </c>
      <c r="H14" s="21">
        <v>0</v>
      </c>
      <c r="I14" s="21">
        <f>ROUND(E14*H14,2)</f>
        <v>0</v>
      </c>
      <c r="J14" s="21">
        <v>194.5</v>
      </c>
      <c r="K14" s="21">
        <f>ROUND(E14*J14,2)</f>
        <v>0</v>
      </c>
      <c r="L14" s="21">
        <v>21</v>
      </c>
      <c r="M14" s="21">
        <f>G14*(1+L14/100)</f>
        <v>0</v>
      </c>
      <c r="N14" s="19">
        <v>0</v>
      </c>
      <c r="O14" s="19">
        <f>ROUND(E14*N14,5)</f>
        <v>0</v>
      </c>
      <c r="P14" s="19">
        <v>0</v>
      </c>
      <c r="Q14" s="19">
        <f>ROUND(E14*P14,5)</f>
        <v>0</v>
      </c>
      <c r="R14" s="19"/>
      <c r="S14" s="19"/>
      <c r="T14" s="20">
        <v>0.49</v>
      </c>
      <c r="U14" s="19">
        <f>ROUND(E14*T14,2)</f>
        <v>0</v>
      </c>
      <c r="V14" s="16"/>
      <c r="W14" s="16"/>
      <c r="X14" s="16"/>
      <c r="Y14" s="16"/>
      <c r="Z14" s="16"/>
      <c r="AA14" s="16"/>
      <c r="AB14" s="16"/>
      <c r="AC14" s="16"/>
      <c r="AD14" s="16"/>
      <c r="AE14" s="16" t="s">
        <v>36</v>
      </c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spans="1:60" ht="25.2" customHeight="1" outlineLevel="1" x14ac:dyDescent="0.25">
      <c r="A15" s="66">
        <v>7</v>
      </c>
      <c r="B15" s="54" t="s">
        <v>71</v>
      </c>
      <c r="C15" s="61" t="s">
        <v>93</v>
      </c>
      <c r="D15" s="65" t="s">
        <v>35</v>
      </c>
      <c r="E15" s="64">
        <v>455</v>
      </c>
      <c r="F15" s="77"/>
      <c r="G15" s="47">
        <f>E15*F15</f>
        <v>0</v>
      </c>
      <c r="H15" s="29">
        <v>0</v>
      </c>
      <c r="I15" s="29">
        <f>ROUND(E15*H15,2)</f>
        <v>0</v>
      </c>
      <c r="J15" s="29">
        <v>0</v>
      </c>
      <c r="K15" s="29">
        <f>ROUND(E15*J15,2)</f>
        <v>0</v>
      </c>
      <c r="L15" s="29">
        <v>21</v>
      </c>
      <c r="M15" s="29">
        <f>G15*(1+L15/100)</f>
        <v>0</v>
      </c>
      <c r="N15" s="30">
        <v>0</v>
      </c>
      <c r="O15" s="30">
        <f>ROUND(E15*N15,5)</f>
        <v>0</v>
      </c>
      <c r="P15" s="30">
        <v>0</v>
      </c>
      <c r="Q15" s="30">
        <f>ROUND(E15*P15,5)</f>
        <v>0</v>
      </c>
      <c r="R15" s="30"/>
      <c r="S15" s="30"/>
      <c r="T15" s="31">
        <v>0</v>
      </c>
      <c r="U15" s="30">
        <f>ROUND(E15*T15,2)</f>
        <v>0</v>
      </c>
      <c r="V15" s="16"/>
      <c r="W15" s="16"/>
      <c r="X15" s="16"/>
      <c r="Y15" s="16"/>
      <c r="Z15" s="16"/>
      <c r="AA15" s="16"/>
      <c r="AB15" s="16"/>
      <c r="AC15" s="16"/>
      <c r="AD15" s="16"/>
      <c r="AE15" s="16" t="s">
        <v>36</v>
      </c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spans="1:60" x14ac:dyDescent="0.25">
      <c r="A16" s="36" t="s">
        <v>33</v>
      </c>
      <c r="B16" s="41">
        <v>5</v>
      </c>
      <c r="C16" s="40" t="s">
        <v>50</v>
      </c>
      <c r="D16" s="37"/>
      <c r="E16" s="38"/>
      <c r="F16" s="78"/>
      <c r="G16" s="39">
        <f>G17+G18+G19+G20+G21+G22+G23+G24+G25+G26+G27+G28+G29+G30</f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AC16">
        <v>15</v>
      </c>
      <c r="AD16">
        <v>21</v>
      </c>
    </row>
    <row r="17" spans="1:31" ht="22.2" customHeight="1" x14ac:dyDescent="0.25">
      <c r="A17" s="42">
        <v>8</v>
      </c>
      <c r="B17" s="43" t="s">
        <v>72</v>
      </c>
      <c r="C17" s="61" t="s">
        <v>94</v>
      </c>
      <c r="D17" s="44" t="s">
        <v>48</v>
      </c>
      <c r="E17" s="45">
        <v>121</v>
      </c>
      <c r="F17" s="79"/>
      <c r="G17" s="46">
        <f>E17*F17</f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31" x14ac:dyDescent="0.25">
      <c r="A18" s="42">
        <v>9</v>
      </c>
      <c r="B18" s="43" t="s">
        <v>73</v>
      </c>
      <c r="C18" s="35" t="s">
        <v>64</v>
      </c>
      <c r="D18" s="44" t="s">
        <v>37</v>
      </c>
      <c r="E18" s="45">
        <v>4</v>
      </c>
      <c r="F18" s="79"/>
      <c r="G18" s="46">
        <f>E18*F18</f>
        <v>0</v>
      </c>
      <c r="AE18" t="s">
        <v>38</v>
      </c>
    </row>
    <row r="19" spans="1:31" x14ac:dyDescent="0.25">
      <c r="A19" s="42">
        <v>10</v>
      </c>
      <c r="B19" s="43" t="s">
        <v>74</v>
      </c>
      <c r="C19" s="62" t="s">
        <v>65</v>
      </c>
      <c r="D19" s="44" t="s">
        <v>44</v>
      </c>
      <c r="E19" s="45">
        <v>1</v>
      </c>
      <c r="F19" s="79"/>
      <c r="G19" s="46">
        <f t="shared" ref="G19:G30" si="7">E19*F19</f>
        <v>0</v>
      </c>
    </row>
    <row r="20" spans="1:31" x14ac:dyDescent="0.25">
      <c r="A20" s="42">
        <v>11</v>
      </c>
      <c r="B20" s="43" t="s">
        <v>75</v>
      </c>
      <c r="C20" s="35" t="s">
        <v>51</v>
      </c>
      <c r="D20" s="44" t="s">
        <v>37</v>
      </c>
      <c r="E20" s="45">
        <v>4</v>
      </c>
      <c r="F20" s="79"/>
      <c r="G20" s="46">
        <f>E20*F20</f>
        <v>0</v>
      </c>
    </row>
    <row r="21" spans="1:31" x14ac:dyDescent="0.25">
      <c r="A21" s="42">
        <v>12</v>
      </c>
      <c r="B21" s="43" t="s">
        <v>76</v>
      </c>
      <c r="C21" s="35" t="s">
        <v>52</v>
      </c>
      <c r="D21" s="44" t="s">
        <v>44</v>
      </c>
      <c r="E21" s="45">
        <v>1</v>
      </c>
      <c r="F21" s="79"/>
      <c r="G21" s="46">
        <f t="shared" si="7"/>
        <v>0</v>
      </c>
    </row>
    <row r="22" spans="1:31" x14ac:dyDescent="0.25">
      <c r="A22" s="42">
        <v>13</v>
      </c>
      <c r="B22" s="43" t="s">
        <v>77</v>
      </c>
      <c r="C22" s="35" t="s">
        <v>66</v>
      </c>
      <c r="D22" s="44" t="s">
        <v>44</v>
      </c>
      <c r="E22" s="45">
        <v>1</v>
      </c>
      <c r="F22" s="79"/>
      <c r="G22" s="46">
        <f t="shared" si="7"/>
        <v>0</v>
      </c>
    </row>
    <row r="23" spans="1:31" x14ac:dyDescent="0.25">
      <c r="A23" s="42">
        <v>14</v>
      </c>
      <c r="B23" s="43" t="s">
        <v>78</v>
      </c>
      <c r="C23" s="35" t="s">
        <v>95</v>
      </c>
      <c r="D23" s="44" t="s">
        <v>44</v>
      </c>
      <c r="E23" s="45">
        <v>1</v>
      </c>
      <c r="F23" s="79"/>
      <c r="G23" s="46">
        <f t="shared" si="7"/>
        <v>0</v>
      </c>
    </row>
    <row r="24" spans="1:31" ht="30.6" x14ac:dyDescent="0.25">
      <c r="A24" s="42">
        <v>15</v>
      </c>
      <c r="B24" s="43" t="s">
        <v>79</v>
      </c>
      <c r="C24" s="35" t="s">
        <v>96</v>
      </c>
      <c r="D24" s="44" t="s">
        <v>44</v>
      </c>
      <c r="E24" s="45">
        <v>1</v>
      </c>
      <c r="F24" s="79"/>
      <c r="G24" s="46">
        <f t="shared" si="7"/>
        <v>0</v>
      </c>
    </row>
    <row r="25" spans="1:31" x14ac:dyDescent="0.25">
      <c r="A25" s="42">
        <v>16</v>
      </c>
      <c r="B25" s="43" t="s">
        <v>80</v>
      </c>
      <c r="C25" s="35" t="s">
        <v>97</v>
      </c>
      <c r="D25" s="44" t="s">
        <v>44</v>
      </c>
      <c r="E25" s="45">
        <v>1</v>
      </c>
      <c r="F25" s="79"/>
      <c r="G25" s="46">
        <f t="shared" si="7"/>
        <v>0</v>
      </c>
    </row>
    <row r="26" spans="1:31" x14ac:dyDescent="0.25">
      <c r="A26" s="42">
        <v>17</v>
      </c>
      <c r="B26" s="43" t="s">
        <v>81</v>
      </c>
      <c r="C26" s="35" t="s">
        <v>53</v>
      </c>
      <c r="D26" s="44" t="s">
        <v>44</v>
      </c>
      <c r="E26" s="45">
        <v>1</v>
      </c>
      <c r="F26" s="79"/>
      <c r="G26" s="46">
        <f t="shared" si="7"/>
        <v>0</v>
      </c>
    </row>
    <row r="27" spans="1:31" x14ac:dyDescent="0.25">
      <c r="A27" s="42">
        <v>18</v>
      </c>
      <c r="B27" s="43" t="s">
        <v>82</v>
      </c>
      <c r="C27" s="35" t="s">
        <v>54</v>
      </c>
      <c r="D27" s="44" t="s">
        <v>44</v>
      </c>
      <c r="E27" s="45">
        <v>1</v>
      </c>
      <c r="F27" s="79"/>
      <c r="G27" s="46">
        <f t="shared" si="7"/>
        <v>0</v>
      </c>
    </row>
    <row r="28" spans="1:31" x14ac:dyDescent="0.25">
      <c r="A28" s="42">
        <v>19</v>
      </c>
      <c r="B28" s="43" t="s">
        <v>83</v>
      </c>
      <c r="C28" s="35" t="s">
        <v>63</v>
      </c>
      <c r="D28" s="59" t="s">
        <v>44</v>
      </c>
      <c r="E28" s="45">
        <v>1</v>
      </c>
      <c r="F28" s="79"/>
      <c r="G28" s="46">
        <f t="shared" si="7"/>
        <v>0</v>
      </c>
    </row>
    <row r="29" spans="1:31" x14ac:dyDescent="0.25">
      <c r="A29" s="42">
        <v>20</v>
      </c>
      <c r="B29" s="43" t="s">
        <v>84</v>
      </c>
      <c r="C29" s="35" t="s">
        <v>62</v>
      </c>
      <c r="D29" s="59" t="s">
        <v>44</v>
      </c>
      <c r="E29" s="45">
        <v>1</v>
      </c>
      <c r="F29" s="79"/>
      <c r="G29" s="46">
        <f t="shared" si="7"/>
        <v>0</v>
      </c>
    </row>
    <row r="30" spans="1:31" ht="27" customHeight="1" x14ac:dyDescent="0.25">
      <c r="A30" s="42">
        <v>21</v>
      </c>
      <c r="B30" s="43" t="s">
        <v>85</v>
      </c>
      <c r="C30" s="35" t="s">
        <v>69</v>
      </c>
      <c r="D30" s="59" t="s">
        <v>44</v>
      </c>
      <c r="E30" s="45">
        <v>1</v>
      </c>
      <c r="F30" s="79"/>
      <c r="G30" s="47">
        <f t="shared" si="7"/>
        <v>0</v>
      </c>
    </row>
    <row r="31" spans="1:31" x14ac:dyDescent="0.25">
      <c r="A31" s="48" t="s">
        <v>33</v>
      </c>
      <c r="B31" s="49">
        <v>6</v>
      </c>
      <c r="C31" s="50" t="s">
        <v>60</v>
      </c>
      <c r="D31" s="51"/>
      <c r="E31" s="52"/>
      <c r="F31" s="80"/>
      <c r="G31" s="53">
        <f>G32</f>
        <v>0</v>
      </c>
    </row>
    <row r="32" spans="1:31" ht="31.95" customHeight="1" x14ac:dyDescent="0.25">
      <c r="A32" s="54">
        <v>22</v>
      </c>
      <c r="B32" s="43" t="s">
        <v>86</v>
      </c>
      <c r="C32" s="35" t="s">
        <v>61</v>
      </c>
      <c r="D32" s="59" t="s">
        <v>37</v>
      </c>
      <c r="E32" s="60">
        <v>4</v>
      </c>
      <c r="F32" s="79"/>
      <c r="G32" s="47">
        <f>E32*F32</f>
        <v>0</v>
      </c>
    </row>
    <row r="33" spans="1:7" x14ac:dyDescent="0.25">
      <c r="A33" s="48" t="s">
        <v>33</v>
      </c>
      <c r="B33" s="49">
        <v>8</v>
      </c>
      <c r="C33" s="50" t="s">
        <v>43</v>
      </c>
      <c r="D33" s="51"/>
      <c r="E33" s="52"/>
      <c r="F33" s="80"/>
      <c r="G33" s="53">
        <f>G34+G35+G36+G37+G38</f>
        <v>0</v>
      </c>
    </row>
    <row r="34" spans="1:7" x14ac:dyDescent="0.25">
      <c r="A34" s="42">
        <v>23</v>
      </c>
      <c r="B34" s="54" t="s">
        <v>87</v>
      </c>
      <c r="C34" s="35" t="s">
        <v>55</v>
      </c>
      <c r="D34" s="55" t="s">
        <v>37</v>
      </c>
      <c r="E34" s="45">
        <v>1</v>
      </c>
      <c r="F34" s="79"/>
      <c r="G34" s="47">
        <f>E34*F34</f>
        <v>0</v>
      </c>
    </row>
    <row r="35" spans="1:7" ht="20.399999999999999" x14ac:dyDescent="0.25">
      <c r="A35" s="42">
        <v>24</v>
      </c>
      <c r="B35" s="54" t="s">
        <v>88</v>
      </c>
      <c r="C35" s="35" t="s">
        <v>70</v>
      </c>
      <c r="D35" s="55" t="s">
        <v>37</v>
      </c>
      <c r="E35" s="45">
        <v>1</v>
      </c>
      <c r="F35" s="79"/>
      <c r="G35" s="47">
        <f t="shared" ref="G35:G38" si="8">E35*F35</f>
        <v>0</v>
      </c>
    </row>
    <row r="36" spans="1:7" x14ac:dyDescent="0.25">
      <c r="A36" s="42">
        <v>25</v>
      </c>
      <c r="B36" s="54" t="s">
        <v>89</v>
      </c>
      <c r="C36" s="35" t="s">
        <v>56</v>
      </c>
      <c r="D36" s="55" t="s">
        <v>37</v>
      </c>
      <c r="E36" s="45">
        <v>1</v>
      </c>
      <c r="F36" s="79"/>
      <c r="G36" s="47">
        <f>E36*F36</f>
        <v>0</v>
      </c>
    </row>
    <row r="37" spans="1:7" x14ac:dyDescent="0.25">
      <c r="A37" s="54">
        <v>26</v>
      </c>
      <c r="B37" s="54" t="s">
        <v>90</v>
      </c>
      <c r="C37" s="35" t="s">
        <v>57</v>
      </c>
      <c r="D37" s="59" t="s">
        <v>58</v>
      </c>
      <c r="E37" s="60">
        <v>10</v>
      </c>
      <c r="F37" s="79"/>
      <c r="G37" s="47">
        <f t="shared" si="8"/>
        <v>0</v>
      </c>
    </row>
    <row r="38" spans="1:7" ht="13.8" thickBot="1" x14ac:dyDescent="0.3">
      <c r="A38" s="67">
        <v>27</v>
      </c>
      <c r="B38" s="54" t="s">
        <v>91</v>
      </c>
      <c r="C38" s="68" t="s">
        <v>59</v>
      </c>
      <c r="D38" s="69" t="s">
        <v>37</v>
      </c>
      <c r="E38" s="70">
        <v>1</v>
      </c>
      <c r="F38" s="81"/>
      <c r="G38" s="46">
        <f t="shared" si="8"/>
        <v>0</v>
      </c>
    </row>
    <row r="39" spans="1:7" ht="13.8" thickBot="1" x14ac:dyDescent="0.3">
      <c r="A39" s="71" t="s">
        <v>98</v>
      </c>
      <c r="B39" s="72"/>
      <c r="C39" s="72"/>
      <c r="D39" s="73"/>
      <c r="E39" s="73"/>
      <c r="F39" s="73"/>
      <c r="G39" s="74">
        <f>G9+G14+G16+G31+G33</f>
        <v>0</v>
      </c>
    </row>
  </sheetData>
  <sheetProtection algorithmName="SHA-512" hashValue="+m0ScJPNpCZ61+GgQViQ+GPXHvv5LDuYd+Nmfjnm5c1yuECClD7yiV0UqS+rmo2eJih5r4FJxCc75ucS9Q254A==" saltValue="E9vC/zepICfLgcToMaQkVA==" spinCount="100000" sheet="1" objects="1" scenarios="1"/>
  <mergeCells count="4">
    <mergeCell ref="A3:G3"/>
    <mergeCell ref="C5:G5"/>
    <mergeCell ref="C6:G6"/>
    <mergeCell ref="A4:G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Pokyny pro vyplnění</vt:lpstr>
      <vt:lpstr>VzorPolozky</vt:lpstr>
      <vt:lpstr>Rozpočet Pol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Rousek</dc:creator>
  <cp:lastModifiedBy>gyasos</cp:lastModifiedBy>
  <cp:lastPrinted>2023-11-02T12:39:00Z</cp:lastPrinted>
  <dcterms:created xsi:type="dcterms:W3CDTF">2009-04-08T07:15:50Z</dcterms:created>
  <dcterms:modified xsi:type="dcterms:W3CDTF">2023-11-02T12:43:10Z</dcterms:modified>
</cp:coreProperties>
</file>